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060" windowHeight="8835" activeTab="1"/>
  </bookViews>
  <sheets>
    <sheet name="En varians" sheetId="1" r:id="rId1"/>
    <sheet name="Oberoende (korstabell)" sheetId="2" r:id="rId2"/>
    <sheet name="Anpassningsgrad" sheetId="3" r:id="rId3"/>
  </sheets>
  <definedNames>
    <definedName name="alfa">'En varians'!$C$10</definedName>
  </definedNames>
  <calcPr fullCalcOnLoad="1"/>
</workbook>
</file>

<file path=xl/sharedStrings.xml><?xml version="1.0" encoding="utf-8"?>
<sst xmlns="http://schemas.openxmlformats.org/spreadsheetml/2006/main" count="39" uniqueCount="33">
  <si>
    <t>Analys av en populationsvarians - normalfördelning</t>
  </si>
  <si>
    <t>Observerade parametervärden:</t>
  </si>
  <si>
    <t>Stickprovsstorlek =</t>
  </si>
  <si>
    <t>Stickprovsvarians =</t>
  </si>
  <si>
    <r>
      <t xml:space="preserve">Signifikansnivå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</t>
    </r>
  </si>
  <si>
    <t>Antal frihetsgrader =</t>
  </si>
  <si>
    <t>p-värde</t>
  </si>
  <si>
    <t>Slutsats</t>
  </si>
  <si>
    <r>
      <t xml:space="preserve">H0: </t>
    </r>
    <r>
      <rPr>
        <sz val="10"/>
        <rFont val="Symbol"/>
        <family val="1"/>
      </rPr>
      <t>s</t>
    </r>
    <r>
      <rPr>
        <sz val="10"/>
        <rFont val="Arial"/>
        <family val="2"/>
      </rPr>
      <t>^2 =</t>
    </r>
  </si>
  <si>
    <r>
      <t xml:space="preserve">H0: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^2 </t>
    </r>
    <r>
      <rPr>
        <sz val="10"/>
        <rFont val="SymbolPS"/>
        <family val="1"/>
      </rPr>
      <t>³</t>
    </r>
  </si>
  <si>
    <r>
      <t xml:space="preserve">H0: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^2 </t>
    </r>
    <r>
      <rPr>
        <sz val="10"/>
        <rFont val="SymbolPS"/>
        <family val="1"/>
      </rPr>
      <t>£</t>
    </r>
  </si>
  <si>
    <t xml:space="preserve">Kritiskt område </t>
  </si>
  <si>
    <r>
      <t xml:space="preserve">Testets </t>
    </r>
    <r>
      <rPr>
        <i/>
        <sz val="10"/>
        <rFont val="SymbolPS"/>
        <family val="1"/>
      </rPr>
      <t>c</t>
    </r>
    <r>
      <rPr>
        <sz val="10"/>
        <rFont val="Arial"/>
        <family val="2"/>
      </rPr>
      <t>^2-värde =</t>
    </r>
  </si>
  <si>
    <r>
      <t xml:space="preserve">konf.intervall för </t>
    </r>
    <r>
      <rPr>
        <sz val="10"/>
        <rFont val="SymbolPS"/>
        <family val="1"/>
      </rPr>
      <t>s</t>
    </r>
    <r>
      <rPr>
        <sz val="10"/>
        <rFont val="Arial"/>
        <family val="0"/>
      </rPr>
      <t>^2 =</t>
    </r>
  </si>
  <si>
    <t>r =</t>
  </si>
  <si>
    <t>c =</t>
  </si>
  <si>
    <t>Observerade frekvenser:</t>
  </si>
  <si>
    <t>Summa</t>
  </si>
  <si>
    <t>df =</t>
  </si>
  <si>
    <t>p-värde =</t>
  </si>
  <si>
    <t>H0: Oberoende föreligger mellan klassvariablerna</t>
  </si>
  <si>
    <t>H1: Klassvariablerna är inte oberoende</t>
  </si>
  <si>
    <t>Slutsats:</t>
  </si>
  <si>
    <t>Förväntat under H0:</t>
  </si>
  <si>
    <t>Summering:</t>
  </si>
  <si>
    <t>Förväntade frekvenser</t>
  </si>
  <si>
    <t>Observerade frekvenser</t>
  </si>
  <si>
    <t>k =</t>
  </si>
  <si>
    <t>H0: Observerade data kommer från den förväntade fördelningen</t>
  </si>
  <si>
    <t>H1: Observerade data kommer inte från den förväntade fördelningen</t>
  </si>
  <si>
    <t xml:space="preserve">p-värde = </t>
  </si>
  <si>
    <t xml:space="preserve">Slutsats: </t>
  </si>
  <si>
    <t>Kategori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</si>
</sst>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</numFmts>
  <fonts count="44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sz val="10"/>
      <name val="SymbolPS"/>
      <family val="1"/>
    </font>
    <font>
      <i/>
      <sz val="10"/>
      <name val="SymbolP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4" borderId="11" xfId="0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4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4" borderId="0" xfId="0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O13" sqref="O13"/>
    </sheetView>
  </sheetViews>
  <sheetFormatPr defaultColWidth="9.140625" defaultRowHeight="12.75"/>
  <cols>
    <col min="4" max="4" width="22.57421875" style="9" customWidth="1"/>
    <col min="6" max="6" width="18.421875" style="0" customWidth="1"/>
    <col min="7" max="7" width="9.57421875" style="0" customWidth="1"/>
    <col min="8" max="8" width="10.00390625" style="0" customWidth="1"/>
    <col min="9" max="9" width="10.7109375" style="0" customWidth="1"/>
  </cols>
  <sheetData>
    <row r="1" ht="12.75">
      <c r="A1" t="s">
        <v>0</v>
      </c>
    </row>
    <row r="4" spans="1:3" ht="12.75">
      <c r="A4" s="1" t="s">
        <v>1</v>
      </c>
      <c r="B4" s="2"/>
      <c r="C4" s="1"/>
    </row>
    <row r="5" spans="2:3" ht="12.75">
      <c r="B5" s="3" t="s">
        <v>3</v>
      </c>
      <c r="C5" s="4">
        <v>0.86</v>
      </c>
    </row>
    <row r="6" spans="1:3" ht="12.75">
      <c r="A6" s="5"/>
      <c r="B6" s="5" t="s">
        <v>2</v>
      </c>
      <c r="C6" s="4">
        <v>23</v>
      </c>
    </row>
    <row r="7" spans="1:2" ht="12.75">
      <c r="A7" s="6">
        <f>3-COUNTBLANK(C4:C6)</f>
        <v>2</v>
      </c>
      <c r="B7" s="5"/>
    </row>
    <row r="8" spans="1:2" ht="12.75">
      <c r="A8" s="6">
        <f>100-COUNTBLANK(B3:B102)</f>
        <v>8</v>
      </c>
      <c r="B8" s="5"/>
    </row>
    <row r="9" spans="2:7" ht="12.75">
      <c r="B9" s="5" t="s">
        <v>4</v>
      </c>
      <c r="C9" s="20">
        <v>0.05</v>
      </c>
      <c r="E9" s="11">
        <f>1-C9</f>
        <v>0.95</v>
      </c>
      <c r="F9" s="9" t="s">
        <v>13</v>
      </c>
      <c r="G9" t="str">
        <f>CONCATENATE("[ ",ROUND(C10*C5/CHIINV(C9/2,C10),4)," , ",ROUND(C10*C5/CHIINV(1-C9/2,C10),4)," ]")</f>
        <v>[ 0,5144 , 1,7228 ]</v>
      </c>
    </row>
    <row r="10" spans="2:3" ht="12.75">
      <c r="B10" s="5" t="s">
        <v>5</v>
      </c>
      <c r="C10">
        <f>C6-1</f>
        <v>22</v>
      </c>
    </row>
    <row r="11" spans="2:3" ht="12.75">
      <c r="B11" s="3" t="s">
        <v>12</v>
      </c>
      <c r="C11">
        <f>ROUND(C10*C5/C13,4)</f>
        <v>13.5143</v>
      </c>
    </row>
    <row r="12" spans="2:6" ht="12.75">
      <c r="B12" s="5"/>
      <c r="D12" s="7" t="s">
        <v>11</v>
      </c>
      <c r="E12" s="7" t="s">
        <v>6</v>
      </c>
      <c r="F12" s="7" t="s">
        <v>7</v>
      </c>
    </row>
    <row r="13" spans="2:6" ht="12.75">
      <c r="B13" s="5" t="s">
        <v>8</v>
      </c>
      <c r="C13" s="20">
        <v>1.4</v>
      </c>
      <c r="D13" s="9" t="str">
        <f>CONCATENATE("&lt; ",ROUND(CHIINV(1-C9/2,C10),4)," och &gt; ",ROUND(CHIINV(C9/2,C10),4))</f>
        <v>&lt; 10,9823 och &gt; 36,7807</v>
      </c>
      <c r="E13" s="8">
        <f>2*MIN(E14,E15)</f>
        <v>0.1643634817131836</v>
      </c>
      <c r="F13" s="9" t="str">
        <f>IF(E13&gt;C9,"H0 kan ej förkastas","Förkasta H0")</f>
        <v>H0 kan ej förkastas</v>
      </c>
    </row>
    <row r="14" spans="2:6" ht="12.75">
      <c r="B14" s="5" t="s">
        <v>9</v>
      </c>
      <c r="C14" s="10">
        <f>C13</f>
        <v>1.4</v>
      </c>
      <c r="D14" s="9" t="str">
        <f>CONCATENATE("&lt; ",ROUND(CHIINV(1-C9,C10),4))</f>
        <v>&lt; 12,338</v>
      </c>
      <c r="E14" s="8">
        <f>1-E15</f>
        <v>0.0821817408565918</v>
      </c>
      <c r="F14" s="9" t="str">
        <f>IF(E14&gt;C9,"H0 kan ej förkastas","Förkasta H0")</f>
        <v>H0 kan ej förkastas</v>
      </c>
    </row>
    <row r="15" spans="2:6" ht="12.75">
      <c r="B15" s="5" t="s">
        <v>10</v>
      </c>
      <c r="C15" s="10">
        <f>C13</f>
        <v>1.4</v>
      </c>
      <c r="D15" s="9" t="str">
        <f>CONCATENATE("&gt; ",ROUND(CHIINV(C9,C10),4))</f>
        <v>&gt; 33,9244</v>
      </c>
      <c r="E15" s="8">
        <f>CHIDIST(C11,C10)</f>
        <v>0.9178182591434082</v>
      </c>
      <c r="F15" s="9" t="str">
        <f>IF(E15&gt;C9,"H0 kan ej förkastas","Förkasta H0")</f>
        <v>H0 kan ej förkastas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S23" sqref="S23"/>
    </sheetView>
  </sheetViews>
  <sheetFormatPr defaultColWidth="9.140625" defaultRowHeight="12.75"/>
  <cols>
    <col min="3" max="14" width="8.8515625" style="9" customWidth="1"/>
    <col min="15" max="15" width="0.13671875" style="9" customWidth="1"/>
    <col min="16" max="16" width="8.8515625" style="9" customWidth="1"/>
    <col min="17" max="17" width="17.28125" style="5" customWidth="1"/>
  </cols>
  <sheetData>
    <row r="1" spans="17:18" ht="12.75">
      <c r="Q1" s="5" t="s">
        <v>14</v>
      </c>
      <c r="R1">
        <f>IF(VAR(C17:N17)&gt;0,"Inmatning ej fullständig",C17)</f>
        <v>2</v>
      </c>
    </row>
    <row r="2" spans="5:18" ht="12.75">
      <c r="E2" s="5" t="s">
        <v>4</v>
      </c>
      <c r="F2" s="12">
        <v>0.05</v>
      </c>
      <c r="Q2" s="5" t="s">
        <v>15</v>
      </c>
      <c r="R2">
        <f>IF(VAR(O5:O16)&gt;0,"Inmatning ej fullständig",O5)</f>
        <v>2</v>
      </c>
    </row>
    <row r="3" spans="1:18" ht="12.75">
      <c r="A3" t="s">
        <v>16</v>
      </c>
      <c r="Q3" s="5" t="s">
        <v>18</v>
      </c>
      <c r="R3">
        <f>(R1-1)*(R2-1)</f>
        <v>1</v>
      </c>
    </row>
    <row r="4" spans="3:16" ht="12.75"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P4" s="9" t="s">
        <v>17</v>
      </c>
    </row>
    <row r="5" spans="2:17" ht="12.75">
      <c r="B5">
        <v>1</v>
      </c>
      <c r="C5" s="12">
        <v>34</v>
      </c>
      <c r="D5" s="12">
        <v>15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9">
        <f aca="true" t="shared" si="0" ref="O5:O16">IF(COUNT(C5:N5)&gt;0,COUNT(C5:N5),"")</f>
        <v>2</v>
      </c>
      <c r="P5" s="9">
        <f aca="true" t="shared" si="1" ref="P5:P16">IF(O5&lt;&gt;"",SUM(C5:N5),"")</f>
        <v>49</v>
      </c>
      <c r="Q5" s="13" t="s">
        <v>20</v>
      </c>
    </row>
    <row r="6" spans="2:17" ht="12.75">
      <c r="B6">
        <v>2</v>
      </c>
      <c r="C6" s="12">
        <v>24</v>
      </c>
      <c r="D6" s="12">
        <v>27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9">
        <f t="shared" si="0"/>
        <v>2</v>
      </c>
      <c r="P6" s="9">
        <f t="shared" si="1"/>
        <v>51</v>
      </c>
      <c r="Q6" s="13" t="s">
        <v>21</v>
      </c>
    </row>
    <row r="7" spans="2:16" ht="12.75">
      <c r="B7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9">
        <f t="shared" si="0"/>
      </c>
      <c r="P7" s="9">
        <f t="shared" si="1"/>
      </c>
    </row>
    <row r="8" spans="2:18" ht="12.75">
      <c r="B8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9">
        <f t="shared" si="0"/>
      </c>
      <c r="P8" s="9">
        <f t="shared" si="1"/>
      </c>
      <c r="Q8" s="3" t="s">
        <v>12</v>
      </c>
      <c r="R8">
        <f>SUM(C36:N47)</f>
        <v>5.114755261710592</v>
      </c>
    </row>
    <row r="9" spans="2:16" ht="12.75">
      <c r="B9">
        <v>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>
        <f t="shared" si="0"/>
      </c>
      <c r="P9" s="9">
        <f t="shared" si="1"/>
      </c>
    </row>
    <row r="10" spans="2:18" ht="12.75">
      <c r="B10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9">
        <f t="shared" si="0"/>
      </c>
      <c r="P10" s="9">
        <f t="shared" si="1"/>
      </c>
      <c r="Q10" s="16" t="s">
        <v>19</v>
      </c>
      <c r="R10">
        <f>CHIDIST(R8,R3)</f>
        <v>0.02372321218536353</v>
      </c>
    </row>
    <row r="11" spans="2:16" ht="12.75">
      <c r="B11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9">
        <f t="shared" si="0"/>
      </c>
      <c r="P11" s="9">
        <f t="shared" si="1"/>
      </c>
    </row>
    <row r="12" spans="2:16" ht="12.75">
      <c r="B12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9">
        <f t="shared" si="0"/>
      </c>
      <c r="P12" s="9">
        <f t="shared" si="1"/>
      </c>
    </row>
    <row r="13" spans="2:18" ht="12.75">
      <c r="B13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9">
        <f t="shared" si="0"/>
      </c>
      <c r="P13" s="9">
        <f t="shared" si="1"/>
      </c>
      <c r="Q13" s="3" t="s">
        <v>22</v>
      </c>
      <c r="R13" s="14" t="str">
        <f>IF(R10&lt;F2,"H0 förkastas","H0 förkastas inte")</f>
        <v>H0 förkastas</v>
      </c>
    </row>
    <row r="14" spans="2:16" ht="12.75">
      <c r="B14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9">
        <f t="shared" si="0"/>
      </c>
      <c r="P14" s="9">
        <f t="shared" si="1"/>
      </c>
    </row>
    <row r="15" spans="2:16" ht="12.75">
      <c r="B15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9">
        <f t="shared" si="0"/>
      </c>
      <c r="P15" s="9">
        <f t="shared" si="1"/>
      </c>
    </row>
    <row r="16" spans="2:17" ht="12.75">
      <c r="B16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9">
        <f t="shared" si="0"/>
      </c>
      <c r="P16" s="9">
        <f t="shared" si="1"/>
      </c>
      <c r="Q16" s="17">
        <f>IF(SUM(C48:N59)&gt;0,"OBS! Minst ett förväntat värde är lägre än 5!","")</f>
      </c>
    </row>
    <row r="17" spans="3:14" ht="0" customHeight="1" hidden="1">
      <c r="C17" s="9">
        <f aca="true" t="shared" si="2" ref="C17:N17">IF(COUNT(C5:C16)&gt;0,COUNT(C5:C16),"")</f>
        <v>2</v>
      </c>
      <c r="D17" s="9">
        <f t="shared" si="2"/>
        <v>2</v>
      </c>
      <c r="E17" s="9">
        <f t="shared" si="2"/>
      </c>
      <c r="F17" s="9">
        <f t="shared" si="2"/>
      </c>
      <c r="G17" s="9">
        <f t="shared" si="2"/>
      </c>
      <c r="H17" s="9">
        <f t="shared" si="2"/>
      </c>
      <c r="I17" s="9">
        <f t="shared" si="2"/>
      </c>
      <c r="J17" s="9">
        <f t="shared" si="2"/>
      </c>
      <c r="K17" s="9">
        <f t="shared" si="2"/>
      </c>
      <c r="L17" s="9">
        <f t="shared" si="2"/>
      </c>
      <c r="M17" s="9">
        <f t="shared" si="2"/>
      </c>
      <c r="N17" s="9">
        <f t="shared" si="2"/>
      </c>
    </row>
    <row r="18" spans="2:16" ht="12.75">
      <c r="B18" t="s">
        <v>17</v>
      </c>
      <c r="C18" s="9">
        <f aca="true" t="shared" si="3" ref="C18:N18">IF(C17&lt;&gt;"",SUM(C5:C16),"")</f>
        <v>58</v>
      </c>
      <c r="D18" s="9">
        <f t="shared" si="3"/>
        <v>42</v>
      </c>
      <c r="E18" s="9">
        <f t="shared" si="3"/>
      </c>
      <c r="F18" s="9">
        <f t="shared" si="3"/>
      </c>
      <c r="G18" s="9">
        <f t="shared" si="3"/>
      </c>
      <c r="H18" s="9">
        <f t="shared" si="3"/>
      </c>
      <c r="I18" s="9">
        <f t="shared" si="3"/>
      </c>
      <c r="J18" s="9">
        <f t="shared" si="3"/>
      </c>
      <c r="K18" s="9">
        <f t="shared" si="3"/>
      </c>
      <c r="L18" s="9">
        <f t="shared" si="3"/>
      </c>
      <c r="M18" s="9">
        <f t="shared" si="3"/>
      </c>
      <c r="N18" s="9">
        <f t="shared" si="3"/>
      </c>
      <c r="P18" s="9">
        <f>SUM(P5:P16)</f>
        <v>100</v>
      </c>
    </row>
    <row r="20" spans="1:14" ht="12.75">
      <c r="A20" t="s">
        <v>23</v>
      </c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>
        <v>6</v>
      </c>
      <c r="I20" s="9">
        <v>7</v>
      </c>
      <c r="J20" s="9">
        <v>8</v>
      </c>
      <c r="K20" s="9">
        <v>9</v>
      </c>
      <c r="L20" s="9">
        <v>10</v>
      </c>
      <c r="M20" s="9">
        <v>11</v>
      </c>
      <c r="N20" s="9">
        <v>12</v>
      </c>
    </row>
    <row r="21" spans="2:14" ht="12.75">
      <c r="B21">
        <v>1</v>
      </c>
      <c r="C21" s="15">
        <f aca="true" t="shared" si="4" ref="C21:C32">IF(C5&gt;0,P5*$C$18/$P$18,"")</f>
        <v>28.42</v>
      </c>
      <c r="D21" s="15">
        <f aca="true" t="shared" si="5" ref="D21:D32">IF(D5&gt;0,P5*$D$18/$P$18,"")</f>
        <v>20.58</v>
      </c>
      <c r="E21" s="15">
        <f aca="true" t="shared" si="6" ref="E21:E32">IF(E5&gt;0,P5*$E$18/$P$18,"")</f>
      </c>
      <c r="F21" s="15">
        <f aca="true" t="shared" si="7" ref="F21:F32">IF(F5&gt;0,P5*$F$18/$P$18,"")</f>
      </c>
      <c r="G21" s="15">
        <f aca="true" t="shared" si="8" ref="G21:G32">IF(G5&gt;0,P5*$G$18/$P$18,"")</f>
      </c>
      <c r="H21" s="15">
        <f aca="true" t="shared" si="9" ref="H21:H32">IF(H5&gt;0,P5*$H$18/$P$18,"")</f>
      </c>
      <c r="I21" s="15">
        <f aca="true" t="shared" si="10" ref="I21:I32">IF(I5&gt;0,P5*$I$18/$P$18,"")</f>
      </c>
      <c r="J21" s="15">
        <f aca="true" t="shared" si="11" ref="J21:J32">IF(J5&gt;0,P5*$J$18/$P$18,"")</f>
      </c>
      <c r="K21" s="15">
        <f aca="true" t="shared" si="12" ref="K21:K32">IF(K5&gt;0,P5*$K$18/$P$18,"")</f>
      </c>
      <c r="L21" s="15">
        <f aca="true" t="shared" si="13" ref="L21:L32">IF(L5&gt;0,P5*$L$18/$P$18,"")</f>
      </c>
      <c r="M21" s="15">
        <f aca="true" t="shared" si="14" ref="M21:M32">IF(M5&gt;0,P5*$M$18/$P$18,"")</f>
      </c>
      <c r="N21" s="15">
        <f aca="true" t="shared" si="15" ref="N21:N32">IF(N5&gt;0,P5*$N$18/$P$18,"")</f>
      </c>
    </row>
    <row r="22" spans="2:14" ht="12.75">
      <c r="B22">
        <v>2</v>
      </c>
      <c r="C22" s="15">
        <f t="shared" si="4"/>
        <v>29.58</v>
      </c>
      <c r="D22" s="15">
        <f t="shared" si="5"/>
        <v>21.42</v>
      </c>
      <c r="E22" s="15">
        <f t="shared" si="6"/>
      </c>
      <c r="F22" s="15">
        <f t="shared" si="7"/>
      </c>
      <c r="G22" s="15">
        <f t="shared" si="8"/>
      </c>
      <c r="H22" s="15">
        <f t="shared" si="9"/>
      </c>
      <c r="I22" s="15">
        <f t="shared" si="10"/>
      </c>
      <c r="J22" s="15">
        <f t="shared" si="11"/>
      </c>
      <c r="K22" s="15">
        <f t="shared" si="12"/>
      </c>
      <c r="L22" s="15">
        <f t="shared" si="13"/>
      </c>
      <c r="M22" s="15">
        <f t="shared" si="14"/>
      </c>
      <c r="N22" s="15">
        <f t="shared" si="15"/>
      </c>
    </row>
    <row r="23" spans="2:14" ht="12.75">
      <c r="B23">
        <v>3</v>
      </c>
      <c r="C23" s="15">
        <f t="shared" si="4"/>
      </c>
      <c r="D23" s="15">
        <f t="shared" si="5"/>
      </c>
      <c r="E23" s="15">
        <f t="shared" si="6"/>
      </c>
      <c r="F23" s="15">
        <f t="shared" si="7"/>
      </c>
      <c r="G23" s="15">
        <f t="shared" si="8"/>
      </c>
      <c r="H23" s="15">
        <f t="shared" si="9"/>
      </c>
      <c r="I23" s="15">
        <f t="shared" si="10"/>
      </c>
      <c r="J23" s="15">
        <f t="shared" si="11"/>
      </c>
      <c r="K23" s="15">
        <f t="shared" si="12"/>
      </c>
      <c r="L23" s="15">
        <f t="shared" si="13"/>
      </c>
      <c r="M23" s="15">
        <f t="shared" si="14"/>
      </c>
      <c r="N23" s="15">
        <f t="shared" si="15"/>
      </c>
    </row>
    <row r="24" spans="2:14" ht="12.75">
      <c r="B24">
        <v>4</v>
      </c>
      <c r="C24" s="15">
        <f t="shared" si="4"/>
      </c>
      <c r="D24" s="15">
        <f t="shared" si="5"/>
      </c>
      <c r="E24" s="15">
        <f t="shared" si="6"/>
      </c>
      <c r="F24" s="15">
        <f t="shared" si="7"/>
      </c>
      <c r="G24" s="15">
        <f t="shared" si="8"/>
      </c>
      <c r="H24" s="15">
        <f t="shared" si="9"/>
      </c>
      <c r="I24" s="15">
        <f t="shared" si="10"/>
      </c>
      <c r="J24" s="15">
        <f t="shared" si="11"/>
      </c>
      <c r="K24" s="15">
        <f t="shared" si="12"/>
      </c>
      <c r="L24" s="15">
        <f t="shared" si="13"/>
      </c>
      <c r="M24" s="15">
        <f t="shared" si="14"/>
      </c>
      <c r="N24" s="15">
        <f t="shared" si="15"/>
      </c>
    </row>
    <row r="25" spans="2:14" ht="12.75">
      <c r="B25">
        <v>5</v>
      </c>
      <c r="C25" s="15">
        <f t="shared" si="4"/>
      </c>
      <c r="D25" s="15">
        <f t="shared" si="5"/>
      </c>
      <c r="E25" s="15">
        <f t="shared" si="6"/>
      </c>
      <c r="F25" s="15">
        <f t="shared" si="7"/>
      </c>
      <c r="G25" s="15">
        <f t="shared" si="8"/>
      </c>
      <c r="H25" s="15">
        <f t="shared" si="9"/>
      </c>
      <c r="I25" s="15">
        <f t="shared" si="10"/>
      </c>
      <c r="J25" s="15">
        <f t="shared" si="11"/>
      </c>
      <c r="K25" s="15">
        <f t="shared" si="12"/>
      </c>
      <c r="L25" s="15">
        <f t="shared" si="13"/>
      </c>
      <c r="M25" s="15">
        <f t="shared" si="14"/>
      </c>
      <c r="N25" s="15">
        <f t="shared" si="15"/>
      </c>
    </row>
    <row r="26" spans="2:14" ht="12.75">
      <c r="B26">
        <v>6</v>
      </c>
      <c r="C26" s="15">
        <f t="shared" si="4"/>
      </c>
      <c r="D26" s="15">
        <f t="shared" si="5"/>
      </c>
      <c r="E26" s="15">
        <f t="shared" si="6"/>
      </c>
      <c r="F26" s="15">
        <f t="shared" si="7"/>
      </c>
      <c r="G26" s="15">
        <f t="shared" si="8"/>
      </c>
      <c r="H26" s="15">
        <f t="shared" si="9"/>
      </c>
      <c r="I26" s="15">
        <f t="shared" si="10"/>
      </c>
      <c r="J26" s="15">
        <f t="shared" si="11"/>
      </c>
      <c r="K26" s="15">
        <f t="shared" si="12"/>
      </c>
      <c r="L26" s="15">
        <f t="shared" si="13"/>
      </c>
      <c r="M26" s="15">
        <f t="shared" si="14"/>
      </c>
      <c r="N26" s="15">
        <f t="shared" si="15"/>
      </c>
    </row>
    <row r="27" spans="2:14" ht="12.75">
      <c r="B27">
        <v>7</v>
      </c>
      <c r="C27" s="15">
        <f t="shared" si="4"/>
      </c>
      <c r="D27" s="15">
        <f t="shared" si="5"/>
      </c>
      <c r="E27" s="15">
        <f t="shared" si="6"/>
      </c>
      <c r="F27" s="15">
        <f t="shared" si="7"/>
      </c>
      <c r="G27" s="15">
        <f t="shared" si="8"/>
      </c>
      <c r="H27" s="15">
        <f t="shared" si="9"/>
      </c>
      <c r="I27" s="15">
        <f t="shared" si="10"/>
      </c>
      <c r="J27" s="15">
        <f t="shared" si="11"/>
      </c>
      <c r="K27" s="15">
        <f t="shared" si="12"/>
      </c>
      <c r="L27" s="15">
        <f t="shared" si="13"/>
      </c>
      <c r="M27" s="15">
        <f t="shared" si="14"/>
      </c>
      <c r="N27" s="15">
        <f t="shared" si="15"/>
      </c>
    </row>
    <row r="28" spans="2:14" ht="12.75">
      <c r="B28">
        <v>8</v>
      </c>
      <c r="C28" s="15">
        <f t="shared" si="4"/>
      </c>
      <c r="D28" s="15">
        <f t="shared" si="5"/>
      </c>
      <c r="E28" s="15">
        <f t="shared" si="6"/>
      </c>
      <c r="F28" s="15">
        <f t="shared" si="7"/>
      </c>
      <c r="G28" s="15">
        <f t="shared" si="8"/>
      </c>
      <c r="H28" s="15">
        <f t="shared" si="9"/>
      </c>
      <c r="I28" s="15">
        <f t="shared" si="10"/>
      </c>
      <c r="J28" s="15">
        <f t="shared" si="11"/>
      </c>
      <c r="K28" s="15">
        <f t="shared" si="12"/>
      </c>
      <c r="L28" s="15">
        <f t="shared" si="13"/>
      </c>
      <c r="M28" s="15">
        <f t="shared" si="14"/>
      </c>
      <c r="N28" s="15">
        <f t="shared" si="15"/>
      </c>
    </row>
    <row r="29" spans="2:14" ht="12.75">
      <c r="B29">
        <v>9</v>
      </c>
      <c r="C29" s="15">
        <f t="shared" si="4"/>
      </c>
      <c r="D29" s="15">
        <f t="shared" si="5"/>
      </c>
      <c r="E29" s="15">
        <f t="shared" si="6"/>
      </c>
      <c r="F29" s="15">
        <f t="shared" si="7"/>
      </c>
      <c r="G29" s="15">
        <f t="shared" si="8"/>
      </c>
      <c r="H29" s="15">
        <f t="shared" si="9"/>
      </c>
      <c r="I29" s="15">
        <f t="shared" si="10"/>
      </c>
      <c r="J29" s="15">
        <f t="shared" si="11"/>
      </c>
      <c r="K29" s="15">
        <f t="shared" si="12"/>
      </c>
      <c r="L29" s="15">
        <f t="shared" si="13"/>
      </c>
      <c r="M29" s="15">
        <f t="shared" si="14"/>
      </c>
      <c r="N29" s="15">
        <f t="shared" si="15"/>
      </c>
    </row>
    <row r="30" spans="2:14" ht="12.75">
      <c r="B30">
        <v>10</v>
      </c>
      <c r="C30" s="15">
        <f t="shared" si="4"/>
      </c>
      <c r="D30" s="15">
        <f t="shared" si="5"/>
      </c>
      <c r="E30" s="15">
        <f t="shared" si="6"/>
      </c>
      <c r="F30" s="15">
        <f t="shared" si="7"/>
      </c>
      <c r="G30" s="15">
        <f t="shared" si="8"/>
      </c>
      <c r="H30" s="15">
        <f t="shared" si="9"/>
      </c>
      <c r="I30" s="15">
        <f t="shared" si="10"/>
      </c>
      <c r="J30" s="15">
        <f t="shared" si="11"/>
      </c>
      <c r="K30" s="15">
        <f t="shared" si="12"/>
      </c>
      <c r="L30" s="15">
        <f t="shared" si="13"/>
      </c>
      <c r="M30" s="15">
        <f t="shared" si="14"/>
      </c>
      <c r="N30" s="15">
        <f t="shared" si="15"/>
      </c>
    </row>
    <row r="31" spans="2:14" ht="12.75">
      <c r="B31">
        <v>11</v>
      </c>
      <c r="C31" s="15">
        <f t="shared" si="4"/>
      </c>
      <c r="D31" s="15">
        <f t="shared" si="5"/>
      </c>
      <c r="E31" s="15">
        <f t="shared" si="6"/>
      </c>
      <c r="F31" s="15">
        <f t="shared" si="7"/>
      </c>
      <c r="G31" s="15">
        <f t="shared" si="8"/>
      </c>
      <c r="H31" s="15">
        <f t="shared" si="9"/>
      </c>
      <c r="I31" s="15">
        <f t="shared" si="10"/>
      </c>
      <c r="J31" s="15">
        <f t="shared" si="11"/>
      </c>
      <c r="K31" s="15">
        <f t="shared" si="12"/>
      </c>
      <c r="L31" s="15">
        <f t="shared" si="13"/>
      </c>
      <c r="M31" s="15">
        <f t="shared" si="14"/>
      </c>
      <c r="N31" s="15">
        <f t="shared" si="15"/>
      </c>
    </row>
    <row r="32" spans="2:14" ht="12.75">
      <c r="B32">
        <v>12</v>
      </c>
      <c r="C32" s="15">
        <f t="shared" si="4"/>
      </c>
      <c r="D32" s="15">
        <f t="shared" si="5"/>
      </c>
      <c r="E32" s="15">
        <f t="shared" si="6"/>
      </c>
      <c r="F32" s="15">
        <f t="shared" si="7"/>
      </c>
      <c r="G32" s="15">
        <f t="shared" si="8"/>
      </c>
      <c r="H32" s="15">
        <f t="shared" si="9"/>
      </c>
      <c r="I32" s="15">
        <f t="shared" si="10"/>
      </c>
      <c r="J32" s="15">
        <f t="shared" si="11"/>
      </c>
      <c r="K32" s="15">
        <f t="shared" si="12"/>
      </c>
      <c r="L32" s="15">
        <f t="shared" si="13"/>
      </c>
      <c r="M32" s="15">
        <f t="shared" si="14"/>
      </c>
      <c r="N32" s="15">
        <f t="shared" si="15"/>
      </c>
    </row>
    <row r="36" spans="1:14" ht="12.75" hidden="1">
      <c r="A36" t="s">
        <v>24</v>
      </c>
      <c r="C36" s="9">
        <f aca="true" t="shared" si="16" ref="C36:N47">IF(C5&gt;0,(C5-C21)^2/C21,0)</f>
        <v>1.0955805770584088</v>
      </c>
      <c r="D36" s="9">
        <f t="shared" si="16"/>
        <v>1.5129446064139933</v>
      </c>
      <c r="E36" s="9">
        <f t="shared" si="16"/>
        <v>0</v>
      </c>
      <c r="F36" s="9">
        <f t="shared" si="16"/>
        <v>0</v>
      </c>
      <c r="G36" s="9">
        <f t="shared" si="16"/>
        <v>0</v>
      </c>
      <c r="H36" s="9">
        <f t="shared" si="16"/>
        <v>0</v>
      </c>
      <c r="I36" s="9">
        <f t="shared" si="16"/>
        <v>0</v>
      </c>
      <c r="J36" s="9">
        <f t="shared" si="16"/>
        <v>0</v>
      </c>
      <c r="K36" s="9">
        <f t="shared" si="16"/>
        <v>0</v>
      </c>
      <c r="L36" s="9">
        <f t="shared" si="16"/>
        <v>0</v>
      </c>
      <c r="M36" s="9">
        <f t="shared" si="16"/>
        <v>0</v>
      </c>
      <c r="N36" s="9">
        <f t="shared" si="16"/>
        <v>0</v>
      </c>
    </row>
    <row r="37" spans="3:14" ht="12.75" hidden="1">
      <c r="C37" s="9">
        <f t="shared" si="16"/>
        <v>1.05261663286004</v>
      </c>
      <c r="D37" s="9">
        <f t="shared" si="16"/>
        <v>1.4536134453781502</v>
      </c>
      <c r="E37" s="9">
        <f t="shared" si="16"/>
        <v>0</v>
      </c>
      <c r="F37" s="9">
        <f t="shared" si="16"/>
        <v>0</v>
      </c>
      <c r="G37" s="9">
        <f t="shared" si="16"/>
        <v>0</v>
      </c>
      <c r="H37" s="9">
        <f t="shared" si="16"/>
        <v>0</v>
      </c>
      <c r="I37" s="9">
        <f t="shared" si="16"/>
        <v>0</v>
      </c>
      <c r="J37" s="9">
        <f t="shared" si="16"/>
        <v>0</v>
      </c>
      <c r="K37" s="9">
        <f t="shared" si="16"/>
        <v>0</v>
      </c>
      <c r="L37" s="9">
        <f t="shared" si="16"/>
        <v>0</v>
      </c>
      <c r="M37" s="9">
        <f t="shared" si="16"/>
        <v>0</v>
      </c>
      <c r="N37" s="9">
        <f t="shared" si="16"/>
        <v>0</v>
      </c>
    </row>
    <row r="38" spans="3:14" ht="12.75" hidden="1">
      <c r="C38" s="9">
        <f t="shared" si="16"/>
        <v>0</v>
      </c>
      <c r="D38" s="9">
        <f t="shared" si="16"/>
        <v>0</v>
      </c>
      <c r="E38" s="9">
        <f t="shared" si="16"/>
        <v>0</v>
      </c>
      <c r="F38" s="9">
        <f t="shared" si="16"/>
        <v>0</v>
      </c>
      <c r="G38" s="9">
        <f t="shared" si="16"/>
        <v>0</v>
      </c>
      <c r="H38" s="9">
        <f t="shared" si="16"/>
        <v>0</v>
      </c>
      <c r="I38" s="9">
        <f t="shared" si="16"/>
        <v>0</v>
      </c>
      <c r="J38" s="9">
        <f t="shared" si="16"/>
        <v>0</v>
      </c>
      <c r="K38" s="9">
        <f t="shared" si="16"/>
        <v>0</v>
      </c>
      <c r="L38" s="9">
        <f t="shared" si="16"/>
        <v>0</v>
      </c>
      <c r="M38" s="9">
        <f t="shared" si="16"/>
        <v>0</v>
      </c>
      <c r="N38" s="9">
        <f t="shared" si="16"/>
        <v>0</v>
      </c>
    </row>
    <row r="39" spans="3:14" ht="12.75" hidden="1">
      <c r="C39" s="9">
        <f t="shared" si="16"/>
        <v>0</v>
      </c>
      <c r="D39" s="9">
        <f t="shared" si="16"/>
        <v>0</v>
      </c>
      <c r="E39" s="9">
        <f t="shared" si="16"/>
        <v>0</v>
      </c>
      <c r="F39" s="9">
        <f t="shared" si="16"/>
        <v>0</v>
      </c>
      <c r="G39" s="9">
        <f t="shared" si="16"/>
        <v>0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9">
        <f t="shared" si="16"/>
        <v>0</v>
      </c>
      <c r="L39" s="9">
        <f t="shared" si="16"/>
        <v>0</v>
      </c>
      <c r="M39" s="9">
        <f t="shared" si="16"/>
        <v>0</v>
      </c>
      <c r="N39" s="9">
        <f t="shared" si="16"/>
        <v>0</v>
      </c>
    </row>
    <row r="40" spans="3:14" ht="12.75" hidden="1">
      <c r="C40" s="9">
        <f t="shared" si="16"/>
        <v>0</v>
      </c>
      <c r="D40" s="9">
        <f t="shared" si="16"/>
        <v>0</v>
      </c>
      <c r="E40" s="9">
        <f t="shared" si="16"/>
        <v>0</v>
      </c>
      <c r="F40" s="9">
        <f t="shared" si="16"/>
        <v>0</v>
      </c>
      <c r="G40" s="9">
        <f t="shared" si="16"/>
        <v>0</v>
      </c>
      <c r="H40" s="9">
        <f t="shared" si="16"/>
        <v>0</v>
      </c>
      <c r="I40" s="9">
        <f t="shared" si="16"/>
        <v>0</v>
      </c>
      <c r="J40" s="9">
        <f t="shared" si="16"/>
        <v>0</v>
      </c>
      <c r="K40" s="9">
        <f t="shared" si="16"/>
        <v>0</v>
      </c>
      <c r="L40" s="9">
        <f t="shared" si="16"/>
        <v>0</v>
      </c>
      <c r="M40" s="9">
        <f t="shared" si="16"/>
        <v>0</v>
      </c>
      <c r="N40" s="9">
        <f t="shared" si="16"/>
        <v>0</v>
      </c>
    </row>
    <row r="41" spans="3:14" ht="12.75" hidden="1">
      <c r="C41" s="9">
        <f t="shared" si="16"/>
        <v>0</v>
      </c>
      <c r="D41" s="9">
        <f t="shared" si="16"/>
        <v>0</v>
      </c>
      <c r="E41" s="9">
        <f t="shared" si="16"/>
        <v>0</v>
      </c>
      <c r="F41" s="9">
        <f t="shared" si="16"/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</row>
    <row r="42" spans="3:14" ht="12.75" hidden="1">
      <c r="C42" s="9">
        <f t="shared" si="16"/>
        <v>0</v>
      </c>
      <c r="D42" s="9">
        <f t="shared" si="16"/>
        <v>0</v>
      </c>
      <c r="E42" s="9">
        <f t="shared" si="16"/>
        <v>0</v>
      </c>
      <c r="F42" s="9">
        <f t="shared" si="16"/>
        <v>0</v>
      </c>
      <c r="G42" s="9">
        <f t="shared" si="16"/>
        <v>0</v>
      </c>
      <c r="H42" s="9">
        <f t="shared" si="16"/>
        <v>0</v>
      </c>
      <c r="I42" s="9">
        <f t="shared" si="16"/>
        <v>0</v>
      </c>
      <c r="J42" s="9">
        <f t="shared" si="16"/>
        <v>0</v>
      </c>
      <c r="K42" s="9">
        <f t="shared" si="16"/>
        <v>0</v>
      </c>
      <c r="L42" s="9">
        <f t="shared" si="16"/>
        <v>0</v>
      </c>
      <c r="M42" s="9">
        <f t="shared" si="16"/>
        <v>0</v>
      </c>
      <c r="N42" s="9">
        <f t="shared" si="16"/>
        <v>0</v>
      </c>
    </row>
    <row r="43" spans="3:14" ht="12.75" hidden="1">
      <c r="C43" s="9">
        <f t="shared" si="16"/>
        <v>0</v>
      </c>
      <c r="D43" s="9">
        <f t="shared" si="16"/>
        <v>0</v>
      </c>
      <c r="E43" s="9">
        <f t="shared" si="16"/>
        <v>0</v>
      </c>
      <c r="F43" s="9">
        <f t="shared" si="16"/>
        <v>0</v>
      </c>
      <c r="G43" s="9">
        <f t="shared" si="16"/>
        <v>0</v>
      </c>
      <c r="H43" s="9">
        <f t="shared" si="16"/>
        <v>0</v>
      </c>
      <c r="I43" s="9">
        <f t="shared" si="16"/>
        <v>0</v>
      </c>
      <c r="J43" s="9">
        <f t="shared" si="16"/>
        <v>0</v>
      </c>
      <c r="K43" s="9">
        <f t="shared" si="16"/>
        <v>0</v>
      </c>
      <c r="L43" s="9">
        <f t="shared" si="16"/>
        <v>0</v>
      </c>
      <c r="M43" s="9">
        <f t="shared" si="16"/>
        <v>0</v>
      </c>
      <c r="N43" s="9">
        <f t="shared" si="16"/>
        <v>0</v>
      </c>
    </row>
    <row r="44" spans="3:14" ht="12.75" hidden="1">
      <c r="C44" s="9">
        <f t="shared" si="16"/>
        <v>0</v>
      </c>
      <c r="D44" s="9">
        <f t="shared" si="16"/>
        <v>0</v>
      </c>
      <c r="E44" s="9">
        <f t="shared" si="16"/>
        <v>0</v>
      </c>
      <c r="F44" s="9">
        <f t="shared" si="16"/>
        <v>0</v>
      </c>
      <c r="G44" s="9">
        <f t="shared" si="16"/>
        <v>0</v>
      </c>
      <c r="H44" s="9">
        <f t="shared" si="16"/>
        <v>0</v>
      </c>
      <c r="I44" s="9">
        <f t="shared" si="16"/>
        <v>0</v>
      </c>
      <c r="J44" s="9">
        <f t="shared" si="16"/>
        <v>0</v>
      </c>
      <c r="K44" s="9">
        <f t="shared" si="16"/>
        <v>0</v>
      </c>
      <c r="L44" s="9">
        <f t="shared" si="16"/>
        <v>0</v>
      </c>
      <c r="M44" s="9">
        <f t="shared" si="16"/>
        <v>0</v>
      </c>
      <c r="N44" s="9">
        <f t="shared" si="16"/>
        <v>0</v>
      </c>
    </row>
    <row r="45" spans="3:14" ht="12.75" hidden="1">
      <c r="C45" s="9">
        <f t="shared" si="16"/>
        <v>0</v>
      </c>
      <c r="D45" s="9">
        <f t="shared" si="16"/>
        <v>0</v>
      </c>
      <c r="E45" s="9">
        <f t="shared" si="16"/>
        <v>0</v>
      </c>
      <c r="F45" s="9">
        <f t="shared" si="16"/>
        <v>0</v>
      </c>
      <c r="G45" s="9">
        <f t="shared" si="16"/>
        <v>0</v>
      </c>
      <c r="H45" s="9">
        <f t="shared" si="16"/>
        <v>0</v>
      </c>
      <c r="I45" s="9">
        <f t="shared" si="16"/>
        <v>0</v>
      </c>
      <c r="J45" s="9">
        <f t="shared" si="16"/>
        <v>0</v>
      </c>
      <c r="K45" s="9">
        <f t="shared" si="16"/>
        <v>0</v>
      </c>
      <c r="L45" s="9">
        <f t="shared" si="16"/>
        <v>0</v>
      </c>
      <c r="M45" s="9">
        <f t="shared" si="16"/>
        <v>0</v>
      </c>
      <c r="N45" s="9">
        <f t="shared" si="16"/>
        <v>0</v>
      </c>
    </row>
    <row r="46" spans="3:14" ht="12.75" hidden="1">
      <c r="C46" s="9">
        <f t="shared" si="16"/>
        <v>0</v>
      </c>
      <c r="D46" s="9">
        <f t="shared" si="16"/>
        <v>0</v>
      </c>
      <c r="E46" s="9">
        <f t="shared" si="16"/>
        <v>0</v>
      </c>
      <c r="F46" s="9">
        <f t="shared" si="16"/>
        <v>0</v>
      </c>
      <c r="G46" s="9">
        <f t="shared" si="16"/>
        <v>0</v>
      </c>
      <c r="H46" s="9">
        <f t="shared" si="16"/>
        <v>0</v>
      </c>
      <c r="I46" s="9">
        <f t="shared" si="16"/>
        <v>0</v>
      </c>
      <c r="J46" s="9">
        <f t="shared" si="16"/>
        <v>0</v>
      </c>
      <c r="K46" s="9">
        <f t="shared" si="16"/>
        <v>0</v>
      </c>
      <c r="L46" s="9">
        <f t="shared" si="16"/>
        <v>0</v>
      </c>
      <c r="M46" s="9">
        <f t="shared" si="16"/>
        <v>0</v>
      </c>
      <c r="N46" s="9">
        <f t="shared" si="16"/>
        <v>0</v>
      </c>
    </row>
    <row r="47" spans="3:14" ht="12.75" hidden="1">
      <c r="C47" s="9">
        <f t="shared" si="16"/>
        <v>0</v>
      </c>
      <c r="D47" s="9">
        <f t="shared" si="16"/>
        <v>0</v>
      </c>
      <c r="E47" s="9">
        <f t="shared" si="16"/>
        <v>0</v>
      </c>
      <c r="F47" s="9">
        <f t="shared" si="16"/>
        <v>0</v>
      </c>
      <c r="G47" s="9">
        <f t="shared" si="16"/>
        <v>0</v>
      </c>
      <c r="H47" s="9">
        <f t="shared" si="16"/>
        <v>0</v>
      </c>
      <c r="I47" s="9">
        <f t="shared" si="16"/>
        <v>0</v>
      </c>
      <c r="J47" s="9">
        <f t="shared" si="16"/>
        <v>0</v>
      </c>
      <c r="K47" s="9">
        <f t="shared" si="16"/>
        <v>0</v>
      </c>
      <c r="L47" s="9">
        <f t="shared" si="16"/>
        <v>0</v>
      </c>
      <c r="M47" s="9">
        <f t="shared" si="16"/>
        <v>0</v>
      </c>
      <c r="N47" s="9">
        <f t="shared" si="16"/>
        <v>0</v>
      </c>
    </row>
    <row r="48" spans="3:14" ht="12.75" hidden="1">
      <c r="C48" s="9">
        <f aca="true" t="shared" si="17" ref="C48:N48">IF(C21&gt;0,IF(C21&lt;5,1,0),0)</f>
        <v>0</v>
      </c>
      <c r="D48" s="9">
        <f t="shared" si="17"/>
        <v>0</v>
      </c>
      <c r="E48" s="9">
        <f t="shared" si="17"/>
        <v>0</v>
      </c>
      <c r="F48" s="9">
        <f t="shared" si="17"/>
        <v>0</v>
      </c>
      <c r="G48" s="9">
        <f t="shared" si="17"/>
        <v>0</v>
      </c>
      <c r="H48" s="9">
        <f t="shared" si="17"/>
        <v>0</v>
      </c>
      <c r="I48" s="9">
        <f t="shared" si="17"/>
        <v>0</v>
      </c>
      <c r="J48" s="9">
        <f t="shared" si="17"/>
        <v>0</v>
      </c>
      <c r="K48" s="9">
        <f t="shared" si="17"/>
        <v>0</v>
      </c>
      <c r="L48" s="9">
        <f t="shared" si="17"/>
        <v>0</v>
      </c>
      <c r="M48" s="9">
        <f t="shared" si="17"/>
        <v>0</v>
      </c>
      <c r="N48" s="9">
        <f t="shared" si="17"/>
        <v>0</v>
      </c>
    </row>
    <row r="49" spans="3:14" ht="12.75" hidden="1">
      <c r="C49" s="9">
        <f aca="true" t="shared" si="18" ref="C49:N49">IF(C22&gt;0,IF(C22&lt;5,1,0),0)</f>
        <v>0</v>
      </c>
      <c r="D49" s="9">
        <f t="shared" si="18"/>
        <v>0</v>
      </c>
      <c r="E49" s="9">
        <f t="shared" si="18"/>
        <v>0</v>
      </c>
      <c r="F49" s="9">
        <f t="shared" si="18"/>
        <v>0</v>
      </c>
      <c r="G49" s="9">
        <f t="shared" si="18"/>
        <v>0</v>
      </c>
      <c r="H49" s="9">
        <f t="shared" si="18"/>
        <v>0</v>
      </c>
      <c r="I49" s="9">
        <f t="shared" si="18"/>
        <v>0</v>
      </c>
      <c r="J49" s="9">
        <f t="shared" si="18"/>
        <v>0</v>
      </c>
      <c r="K49" s="9">
        <f t="shared" si="18"/>
        <v>0</v>
      </c>
      <c r="L49" s="9">
        <f t="shared" si="18"/>
        <v>0</v>
      </c>
      <c r="M49" s="9">
        <f t="shared" si="18"/>
        <v>0</v>
      </c>
      <c r="N49" s="9">
        <f t="shared" si="18"/>
        <v>0</v>
      </c>
    </row>
    <row r="50" spans="3:14" ht="12.75" hidden="1">
      <c r="C50" s="9">
        <f aca="true" t="shared" si="19" ref="C50:N50">IF(C23&gt;0,IF(C23&lt;5,1,0),0)</f>
        <v>0</v>
      </c>
      <c r="D50" s="9">
        <f t="shared" si="19"/>
        <v>0</v>
      </c>
      <c r="E50" s="9">
        <f t="shared" si="19"/>
        <v>0</v>
      </c>
      <c r="F50" s="9">
        <f t="shared" si="19"/>
        <v>0</v>
      </c>
      <c r="G50" s="9">
        <f t="shared" si="19"/>
        <v>0</v>
      </c>
      <c r="H50" s="9">
        <f t="shared" si="19"/>
        <v>0</v>
      </c>
      <c r="I50" s="9">
        <f t="shared" si="19"/>
        <v>0</v>
      </c>
      <c r="J50" s="9">
        <f t="shared" si="19"/>
        <v>0</v>
      </c>
      <c r="K50" s="9">
        <f t="shared" si="19"/>
        <v>0</v>
      </c>
      <c r="L50" s="9">
        <f t="shared" si="19"/>
        <v>0</v>
      </c>
      <c r="M50" s="9">
        <f t="shared" si="19"/>
        <v>0</v>
      </c>
      <c r="N50" s="9">
        <f t="shared" si="19"/>
        <v>0</v>
      </c>
    </row>
    <row r="51" spans="3:14" ht="12.75" hidden="1">
      <c r="C51" s="9">
        <f aca="true" t="shared" si="20" ref="C51:N51">IF(C24&gt;0,IF(C24&lt;5,1,0),0)</f>
        <v>0</v>
      </c>
      <c r="D51" s="9">
        <f t="shared" si="20"/>
        <v>0</v>
      </c>
      <c r="E51" s="9">
        <f t="shared" si="20"/>
        <v>0</v>
      </c>
      <c r="F51" s="9">
        <f t="shared" si="20"/>
        <v>0</v>
      </c>
      <c r="G51" s="9">
        <f t="shared" si="20"/>
        <v>0</v>
      </c>
      <c r="H51" s="9">
        <f t="shared" si="20"/>
        <v>0</v>
      </c>
      <c r="I51" s="9">
        <f t="shared" si="20"/>
        <v>0</v>
      </c>
      <c r="J51" s="9">
        <f t="shared" si="20"/>
        <v>0</v>
      </c>
      <c r="K51" s="9">
        <f t="shared" si="20"/>
        <v>0</v>
      </c>
      <c r="L51" s="9">
        <f t="shared" si="20"/>
        <v>0</v>
      </c>
      <c r="M51" s="9">
        <f t="shared" si="20"/>
        <v>0</v>
      </c>
      <c r="N51" s="9">
        <f t="shared" si="20"/>
        <v>0</v>
      </c>
    </row>
    <row r="52" spans="3:14" ht="12.75" hidden="1">
      <c r="C52" s="9">
        <f aca="true" t="shared" si="21" ref="C52:N52">IF(C25&gt;0,IF(C25&lt;5,1,0),0)</f>
        <v>0</v>
      </c>
      <c r="D52" s="9">
        <f t="shared" si="21"/>
        <v>0</v>
      </c>
      <c r="E52" s="9">
        <f t="shared" si="21"/>
        <v>0</v>
      </c>
      <c r="F52" s="9">
        <f t="shared" si="21"/>
        <v>0</v>
      </c>
      <c r="G52" s="9">
        <f t="shared" si="21"/>
        <v>0</v>
      </c>
      <c r="H52" s="9">
        <f t="shared" si="21"/>
        <v>0</v>
      </c>
      <c r="I52" s="9">
        <f t="shared" si="21"/>
        <v>0</v>
      </c>
      <c r="J52" s="9">
        <f t="shared" si="21"/>
        <v>0</v>
      </c>
      <c r="K52" s="9">
        <f t="shared" si="21"/>
        <v>0</v>
      </c>
      <c r="L52" s="9">
        <f t="shared" si="21"/>
        <v>0</v>
      </c>
      <c r="M52" s="9">
        <f t="shared" si="21"/>
        <v>0</v>
      </c>
      <c r="N52" s="9">
        <f t="shared" si="21"/>
        <v>0</v>
      </c>
    </row>
    <row r="53" spans="3:14" ht="12.75" hidden="1">
      <c r="C53" s="9">
        <f aca="true" t="shared" si="22" ref="C53:N53">IF(C26&gt;0,IF(C26&lt;5,1,0),0)</f>
        <v>0</v>
      </c>
      <c r="D53" s="9">
        <f t="shared" si="22"/>
        <v>0</v>
      </c>
      <c r="E53" s="9">
        <f t="shared" si="22"/>
        <v>0</v>
      </c>
      <c r="F53" s="9">
        <f t="shared" si="22"/>
        <v>0</v>
      </c>
      <c r="G53" s="9">
        <f t="shared" si="22"/>
        <v>0</v>
      </c>
      <c r="H53" s="9">
        <f t="shared" si="22"/>
        <v>0</v>
      </c>
      <c r="I53" s="9">
        <f t="shared" si="22"/>
        <v>0</v>
      </c>
      <c r="J53" s="9">
        <f t="shared" si="22"/>
        <v>0</v>
      </c>
      <c r="K53" s="9">
        <f t="shared" si="22"/>
        <v>0</v>
      </c>
      <c r="L53" s="9">
        <f t="shared" si="22"/>
        <v>0</v>
      </c>
      <c r="M53" s="9">
        <f t="shared" si="22"/>
        <v>0</v>
      </c>
      <c r="N53" s="9">
        <f t="shared" si="22"/>
        <v>0</v>
      </c>
    </row>
    <row r="54" spans="3:14" ht="12.75" hidden="1">
      <c r="C54" s="9">
        <f aca="true" t="shared" si="23" ref="C54:N54">IF(C27&gt;0,IF(C27&lt;5,1,0),0)</f>
        <v>0</v>
      </c>
      <c r="D54" s="9">
        <f t="shared" si="23"/>
        <v>0</v>
      </c>
      <c r="E54" s="9">
        <f t="shared" si="23"/>
        <v>0</v>
      </c>
      <c r="F54" s="9">
        <f t="shared" si="23"/>
        <v>0</v>
      </c>
      <c r="G54" s="9">
        <f t="shared" si="23"/>
        <v>0</v>
      </c>
      <c r="H54" s="9">
        <f t="shared" si="23"/>
        <v>0</v>
      </c>
      <c r="I54" s="9">
        <f t="shared" si="23"/>
        <v>0</v>
      </c>
      <c r="J54" s="9">
        <f t="shared" si="23"/>
        <v>0</v>
      </c>
      <c r="K54" s="9">
        <f t="shared" si="23"/>
        <v>0</v>
      </c>
      <c r="L54" s="9">
        <f t="shared" si="23"/>
        <v>0</v>
      </c>
      <c r="M54" s="9">
        <f t="shared" si="23"/>
        <v>0</v>
      </c>
      <c r="N54" s="9">
        <f t="shared" si="23"/>
        <v>0</v>
      </c>
    </row>
    <row r="55" spans="3:14" ht="12.75" hidden="1">
      <c r="C55" s="9">
        <f aca="true" t="shared" si="24" ref="C55:N55">IF(C28&gt;0,IF(C28&lt;5,1,0),0)</f>
        <v>0</v>
      </c>
      <c r="D55" s="9">
        <f t="shared" si="24"/>
        <v>0</v>
      </c>
      <c r="E55" s="9">
        <f t="shared" si="24"/>
        <v>0</v>
      </c>
      <c r="F55" s="9">
        <f t="shared" si="24"/>
        <v>0</v>
      </c>
      <c r="G55" s="9">
        <f t="shared" si="24"/>
        <v>0</v>
      </c>
      <c r="H55" s="9">
        <f t="shared" si="24"/>
        <v>0</v>
      </c>
      <c r="I55" s="9">
        <f t="shared" si="24"/>
        <v>0</v>
      </c>
      <c r="J55" s="9">
        <f t="shared" si="24"/>
        <v>0</v>
      </c>
      <c r="K55" s="9">
        <f t="shared" si="24"/>
        <v>0</v>
      </c>
      <c r="L55" s="9">
        <f t="shared" si="24"/>
        <v>0</v>
      </c>
      <c r="M55" s="9">
        <f t="shared" si="24"/>
        <v>0</v>
      </c>
      <c r="N55" s="9">
        <f t="shared" si="24"/>
        <v>0</v>
      </c>
    </row>
    <row r="56" spans="3:14" ht="12.75" hidden="1">
      <c r="C56" s="9">
        <f aca="true" t="shared" si="25" ref="C56:N56">IF(C29&gt;0,IF(C29&lt;5,1,0),0)</f>
        <v>0</v>
      </c>
      <c r="D56" s="9">
        <f t="shared" si="25"/>
        <v>0</v>
      </c>
      <c r="E56" s="9">
        <f t="shared" si="25"/>
        <v>0</v>
      </c>
      <c r="F56" s="9">
        <f t="shared" si="25"/>
        <v>0</v>
      </c>
      <c r="G56" s="9">
        <f t="shared" si="25"/>
        <v>0</v>
      </c>
      <c r="H56" s="9">
        <f t="shared" si="25"/>
        <v>0</v>
      </c>
      <c r="I56" s="9">
        <f t="shared" si="25"/>
        <v>0</v>
      </c>
      <c r="J56" s="9">
        <f t="shared" si="25"/>
        <v>0</v>
      </c>
      <c r="K56" s="9">
        <f t="shared" si="25"/>
        <v>0</v>
      </c>
      <c r="L56" s="9">
        <f t="shared" si="25"/>
        <v>0</v>
      </c>
      <c r="M56" s="9">
        <f t="shared" si="25"/>
        <v>0</v>
      </c>
      <c r="N56" s="9">
        <f t="shared" si="25"/>
        <v>0</v>
      </c>
    </row>
    <row r="57" spans="3:14" ht="12.75" hidden="1">
      <c r="C57" s="9">
        <f aca="true" t="shared" si="26" ref="C57:N57">IF(C30&gt;0,IF(C30&lt;5,1,0),0)</f>
        <v>0</v>
      </c>
      <c r="D57" s="9">
        <f t="shared" si="26"/>
        <v>0</v>
      </c>
      <c r="E57" s="9">
        <f t="shared" si="26"/>
        <v>0</v>
      </c>
      <c r="F57" s="9">
        <f t="shared" si="26"/>
        <v>0</v>
      </c>
      <c r="G57" s="9">
        <f t="shared" si="26"/>
        <v>0</v>
      </c>
      <c r="H57" s="9">
        <f t="shared" si="26"/>
        <v>0</v>
      </c>
      <c r="I57" s="9">
        <f t="shared" si="26"/>
        <v>0</v>
      </c>
      <c r="J57" s="9">
        <f t="shared" si="26"/>
        <v>0</v>
      </c>
      <c r="K57" s="9">
        <f t="shared" si="26"/>
        <v>0</v>
      </c>
      <c r="L57" s="9">
        <f t="shared" si="26"/>
        <v>0</v>
      </c>
      <c r="M57" s="9">
        <f t="shared" si="26"/>
        <v>0</v>
      </c>
      <c r="N57" s="9">
        <f t="shared" si="26"/>
        <v>0</v>
      </c>
    </row>
    <row r="58" spans="3:14" ht="12.75" hidden="1">
      <c r="C58" s="9">
        <f aca="true" t="shared" si="27" ref="C58:N58">IF(C31&gt;0,IF(C31&lt;5,1,0),0)</f>
        <v>0</v>
      </c>
      <c r="D58" s="9">
        <f t="shared" si="27"/>
        <v>0</v>
      </c>
      <c r="E58" s="9">
        <f t="shared" si="27"/>
        <v>0</v>
      </c>
      <c r="F58" s="9">
        <f t="shared" si="27"/>
        <v>0</v>
      </c>
      <c r="G58" s="9">
        <f t="shared" si="27"/>
        <v>0</v>
      </c>
      <c r="H58" s="9">
        <f t="shared" si="27"/>
        <v>0</v>
      </c>
      <c r="I58" s="9">
        <f t="shared" si="27"/>
        <v>0</v>
      </c>
      <c r="J58" s="9">
        <f t="shared" si="27"/>
        <v>0</v>
      </c>
      <c r="K58" s="9">
        <f t="shared" si="27"/>
        <v>0</v>
      </c>
      <c r="L58" s="9">
        <f t="shared" si="27"/>
        <v>0</v>
      </c>
      <c r="M58" s="9">
        <f t="shared" si="27"/>
        <v>0</v>
      </c>
      <c r="N58" s="9">
        <f t="shared" si="27"/>
        <v>0</v>
      </c>
    </row>
    <row r="59" spans="3:14" ht="12.75" hidden="1">
      <c r="C59" s="9">
        <f aca="true" t="shared" si="28" ref="C59:N59">IF(C32&gt;0,IF(C32&lt;5,1,0),0)</f>
        <v>0</v>
      </c>
      <c r="D59" s="9">
        <f t="shared" si="28"/>
        <v>0</v>
      </c>
      <c r="E59" s="9">
        <f t="shared" si="28"/>
        <v>0</v>
      </c>
      <c r="F59" s="9">
        <f t="shared" si="28"/>
        <v>0</v>
      </c>
      <c r="G59" s="9">
        <f t="shared" si="28"/>
        <v>0</v>
      </c>
      <c r="H59" s="9">
        <f t="shared" si="28"/>
        <v>0</v>
      </c>
      <c r="I59" s="9">
        <f t="shared" si="28"/>
        <v>0</v>
      </c>
      <c r="J59" s="9">
        <f t="shared" si="28"/>
        <v>0</v>
      </c>
      <c r="K59" s="9">
        <f t="shared" si="28"/>
        <v>0</v>
      </c>
      <c r="L59" s="9">
        <f t="shared" si="28"/>
        <v>0</v>
      </c>
      <c r="M59" s="9">
        <f t="shared" si="28"/>
        <v>0</v>
      </c>
      <c r="N59" s="9">
        <f t="shared" si="28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2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8.8515625" style="6" customWidth="1"/>
    <col min="2" max="2" width="8.8515625" style="19" customWidth="1"/>
    <col min="3" max="3" width="20.8515625" style="0" customWidth="1"/>
    <col min="4" max="4" width="19.421875" style="0" customWidth="1"/>
    <col min="5" max="5" width="0.13671875" style="0" customWidth="1"/>
    <col min="7" max="7" width="11.7109375" style="5" customWidth="1"/>
    <col min="8" max="8" width="12.28125" style="0" bestFit="1" customWidth="1"/>
  </cols>
  <sheetData>
    <row r="2" spans="2:8" ht="12.75">
      <c r="B2" s="19" t="s">
        <v>32</v>
      </c>
      <c r="C2" s="18" t="s">
        <v>26</v>
      </c>
      <c r="D2" s="18" t="s">
        <v>25</v>
      </c>
      <c r="G2" s="5" t="s">
        <v>4</v>
      </c>
      <c r="H2" s="12">
        <v>0.01</v>
      </c>
    </row>
    <row r="3" spans="1:5" ht="12.75">
      <c r="A3" s="6">
        <f>IF(D3&gt;0,IF(D3&lt;5,1,0),0)</f>
        <v>0</v>
      </c>
      <c r="B3" s="19">
        <v>1</v>
      </c>
      <c r="C3" s="4">
        <v>18</v>
      </c>
      <c r="D3" s="4">
        <v>20</v>
      </c>
      <c r="E3">
        <f>IF(D3&gt;0,(C3-D3)^2/D3,0)</f>
        <v>0.2</v>
      </c>
    </row>
    <row r="4" spans="1:8" ht="12.75">
      <c r="A4" s="6">
        <f>IF(D4&gt;0,IF(D4&lt;5,1,0),0)</f>
        <v>0</v>
      </c>
      <c r="B4" s="19">
        <f>B3+1</f>
        <v>2</v>
      </c>
      <c r="C4" s="4">
        <v>20</v>
      </c>
      <c r="D4" s="4">
        <v>20</v>
      </c>
      <c r="E4">
        <f>IF(D4&gt;0,(C4-D4)^2/D4,0)</f>
        <v>0</v>
      </c>
      <c r="G4" s="5" t="s">
        <v>27</v>
      </c>
      <c r="H4">
        <f>60-COUNTBLANK(C3:C62)</f>
        <v>4</v>
      </c>
    </row>
    <row r="5" spans="1:8" ht="12.75">
      <c r="A5" s="6">
        <f>IF(D5&gt;0,IF(D5&lt;5,1,0),0)</f>
        <v>0</v>
      </c>
      <c r="B5" s="19">
        <f aca="true" t="shared" si="0" ref="B5:B62">B4+1</f>
        <v>3</v>
      </c>
      <c r="C5" s="4">
        <v>22</v>
      </c>
      <c r="D5" s="4">
        <v>20</v>
      </c>
      <c r="E5">
        <f>IF(D5&gt;0,(C5-D5)^2/D5,0)</f>
        <v>0.2</v>
      </c>
      <c r="G5" s="5" t="s">
        <v>18</v>
      </c>
      <c r="H5">
        <f>H4-1</f>
        <v>3</v>
      </c>
    </row>
    <row r="6" spans="1:5" ht="12.75">
      <c r="A6" s="6">
        <f>IF(D6&gt;0,IF(D6&lt;5,1,0),0)</f>
        <v>0</v>
      </c>
      <c r="B6" s="19">
        <f t="shared" si="0"/>
        <v>4</v>
      </c>
      <c r="C6" s="4">
        <v>20</v>
      </c>
      <c r="D6" s="4">
        <v>20</v>
      </c>
      <c r="E6">
        <f>IF(D6&gt;0,(C6-D6)^2/D6,0)</f>
        <v>0</v>
      </c>
    </row>
    <row r="7" spans="1:7" ht="12.75">
      <c r="A7" s="6">
        <f aca="true" t="shared" si="1" ref="A7:A62">IF(D7&gt;0,IF(D7&lt;5,1,0),0)</f>
        <v>0</v>
      </c>
      <c r="B7" s="19">
        <f t="shared" si="0"/>
        <v>5</v>
      </c>
      <c r="C7" s="4"/>
      <c r="D7" s="4"/>
      <c r="E7">
        <f>IF(D7&gt;0,(C7-D7)^2/D7,0)</f>
        <v>0</v>
      </c>
      <c r="G7" s="13" t="s">
        <v>28</v>
      </c>
    </row>
    <row r="8" spans="1:7" ht="12.75">
      <c r="A8" s="6">
        <f t="shared" si="1"/>
        <v>0</v>
      </c>
      <c r="B8" s="19">
        <f t="shared" si="0"/>
        <v>6</v>
      </c>
      <c r="C8" s="4"/>
      <c r="D8" s="4"/>
      <c r="E8">
        <f aca="true" t="shared" si="2" ref="E8:E62">IF(D8&gt;0,(C8-D8)^2/D8,0)</f>
        <v>0</v>
      </c>
      <c r="G8" s="13" t="s">
        <v>29</v>
      </c>
    </row>
    <row r="9" spans="1:5" ht="12.75">
      <c r="A9" s="6">
        <f t="shared" si="1"/>
        <v>0</v>
      </c>
      <c r="B9" s="19">
        <f t="shared" si="0"/>
        <v>7</v>
      </c>
      <c r="C9" s="4"/>
      <c r="D9" s="4"/>
      <c r="E9">
        <f t="shared" si="2"/>
        <v>0</v>
      </c>
    </row>
    <row r="10" spans="1:8" ht="12.75">
      <c r="A10" s="6">
        <f t="shared" si="1"/>
        <v>0</v>
      </c>
      <c r="B10" s="19">
        <f t="shared" si="0"/>
        <v>8</v>
      </c>
      <c r="C10" s="4"/>
      <c r="D10" s="4"/>
      <c r="E10">
        <f t="shared" si="2"/>
        <v>0</v>
      </c>
      <c r="G10" s="3" t="s">
        <v>12</v>
      </c>
      <c r="H10">
        <f>SUM(E3:E62)</f>
        <v>0.4</v>
      </c>
    </row>
    <row r="11" spans="1:5" ht="12.75">
      <c r="A11" s="6">
        <f t="shared" si="1"/>
        <v>0</v>
      </c>
      <c r="B11" s="19">
        <f t="shared" si="0"/>
        <v>9</v>
      </c>
      <c r="C11" s="4"/>
      <c r="D11" s="4"/>
      <c r="E11">
        <f t="shared" si="2"/>
        <v>0</v>
      </c>
    </row>
    <row r="12" spans="1:8" ht="12.75">
      <c r="A12" s="6">
        <f t="shared" si="1"/>
        <v>0</v>
      </c>
      <c r="B12" s="19">
        <f t="shared" si="0"/>
        <v>10</v>
      </c>
      <c r="C12" s="4"/>
      <c r="D12" s="4"/>
      <c r="E12">
        <f t="shared" si="2"/>
        <v>0</v>
      </c>
      <c r="G12" s="5" t="s">
        <v>30</v>
      </c>
      <c r="H12">
        <f>CHIDIST(H10,H5)</f>
        <v>0.9402424948393607</v>
      </c>
    </row>
    <row r="13" spans="1:5" ht="12.75">
      <c r="A13" s="6">
        <f t="shared" si="1"/>
        <v>0</v>
      </c>
      <c r="B13" s="19">
        <f t="shared" si="0"/>
        <v>11</v>
      </c>
      <c r="C13" s="4"/>
      <c r="D13" s="4"/>
      <c r="E13">
        <f t="shared" si="2"/>
        <v>0</v>
      </c>
    </row>
    <row r="14" spans="1:8" ht="12.75">
      <c r="A14" s="6">
        <f t="shared" si="1"/>
        <v>0</v>
      </c>
      <c r="B14" s="19">
        <f t="shared" si="0"/>
        <v>12</v>
      </c>
      <c r="C14" s="4"/>
      <c r="D14" s="4"/>
      <c r="E14">
        <f t="shared" si="2"/>
        <v>0</v>
      </c>
      <c r="G14" s="5" t="s">
        <v>31</v>
      </c>
      <c r="H14" s="14" t="str">
        <f>IF(H12&lt;H2,"H0 förkastas","H0 förkastas inte")</f>
        <v>H0 förkastas inte</v>
      </c>
    </row>
    <row r="15" spans="1:5" ht="12.75">
      <c r="A15" s="6">
        <f t="shared" si="1"/>
        <v>0</v>
      </c>
      <c r="B15" s="19">
        <f t="shared" si="0"/>
        <v>13</v>
      </c>
      <c r="C15" s="4"/>
      <c r="D15" s="4"/>
      <c r="E15">
        <f t="shared" si="2"/>
        <v>0</v>
      </c>
    </row>
    <row r="16" spans="1:5" ht="12.75">
      <c r="A16" s="6">
        <f t="shared" si="1"/>
        <v>0</v>
      </c>
      <c r="B16" s="19">
        <f t="shared" si="0"/>
        <v>14</v>
      </c>
      <c r="C16" s="4"/>
      <c r="D16" s="4"/>
      <c r="E16">
        <f t="shared" si="2"/>
        <v>0</v>
      </c>
    </row>
    <row r="17" spans="1:8" ht="12.75">
      <c r="A17" s="6">
        <f t="shared" si="1"/>
        <v>0</v>
      </c>
      <c r="B17" s="19">
        <f t="shared" si="0"/>
        <v>15</v>
      </c>
      <c r="C17" s="4"/>
      <c r="D17" s="4"/>
      <c r="E17">
        <f t="shared" si="2"/>
        <v>0</v>
      </c>
      <c r="H17" s="14">
        <f>IF(SUM(C3:C62)=SUM(D3:D62),"","OBS! Summa observerade frekvenser är inte lika med summa förväntade frekvenser!")</f>
      </c>
    </row>
    <row r="18" spans="1:8" ht="12.75">
      <c r="A18" s="6">
        <f t="shared" si="1"/>
        <v>0</v>
      </c>
      <c r="B18" s="19">
        <f t="shared" si="0"/>
        <v>16</v>
      </c>
      <c r="C18" s="4"/>
      <c r="D18" s="4"/>
      <c r="E18">
        <f t="shared" si="2"/>
        <v>0</v>
      </c>
      <c r="H18" s="14">
        <f>IF(SUM(A3:A62)=0,"","OBS! Minst en förväntad frekvens är mindre än 5!")</f>
      </c>
    </row>
    <row r="19" spans="1:5" ht="12.75">
      <c r="A19" s="6">
        <f t="shared" si="1"/>
        <v>0</v>
      </c>
      <c r="B19" s="19">
        <f t="shared" si="0"/>
        <v>17</v>
      </c>
      <c r="C19" s="4"/>
      <c r="D19" s="4"/>
      <c r="E19">
        <f t="shared" si="2"/>
        <v>0</v>
      </c>
    </row>
    <row r="20" spans="1:5" ht="12.75">
      <c r="A20" s="6">
        <f t="shared" si="1"/>
        <v>0</v>
      </c>
      <c r="B20" s="19">
        <f t="shared" si="0"/>
        <v>18</v>
      </c>
      <c r="C20" s="4"/>
      <c r="D20" s="4"/>
      <c r="E20">
        <f t="shared" si="2"/>
        <v>0</v>
      </c>
    </row>
    <row r="21" spans="1:5" ht="12.75">
      <c r="A21" s="6">
        <f t="shared" si="1"/>
        <v>0</v>
      </c>
      <c r="B21" s="19">
        <f t="shared" si="0"/>
        <v>19</v>
      </c>
      <c r="C21" s="4"/>
      <c r="D21" s="4"/>
      <c r="E21">
        <f t="shared" si="2"/>
        <v>0</v>
      </c>
    </row>
    <row r="22" spans="1:5" ht="12.75">
      <c r="A22" s="6">
        <f t="shared" si="1"/>
        <v>0</v>
      </c>
      <c r="B22" s="19">
        <f t="shared" si="0"/>
        <v>20</v>
      </c>
      <c r="C22" s="4"/>
      <c r="D22" s="4"/>
      <c r="E22">
        <f t="shared" si="2"/>
        <v>0</v>
      </c>
    </row>
    <row r="23" spans="1:5" ht="12.75">
      <c r="A23" s="6">
        <f t="shared" si="1"/>
        <v>0</v>
      </c>
      <c r="B23" s="19">
        <f t="shared" si="0"/>
        <v>21</v>
      </c>
      <c r="C23" s="4"/>
      <c r="D23" s="4"/>
      <c r="E23">
        <f t="shared" si="2"/>
        <v>0</v>
      </c>
    </row>
    <row r="24" spans="1:5" ht="12.75">
      <c r="A24" s="6">
        <f t="shared" si="1"/>
        <v>0</v>
      </c>
      <c r="B24" s="19">
        <f t="shared" si="0"/>
        <v>22</v>
      </c>
      <c r="C24" s="4"/>
      <c r="D24" s="4"/>
      <c r="E24">
        <f t="shared" si="2"/>
        <v>0</v>
      </c>
    </row>
    <row r="25" spans="1:5" ht="12.75">
      <c r="A25" s="6">
        <f t="shared" si="1"/>
        <v>0</v>
      </c>
      <c r="B25" s="19">
        <f t="shared" si="0"/>
        <v>23</v>
      </c>
      <c r="C25" s="4"/>
      <c r="D25" s="4"/>
      <c r="E25">
        <f t="shared" si="2"/>
        <v>0</v>
      </c>
    </row>
    <row r="26" spans="1:5" ht="12.75">
      <c r="A26" s="6">
        <f t="shared" si="1"/>
        <v>0</v>
      </c>
      <c r="B26" s="19">
        <f t="shared" si="0"/>
        <v>24</v>
      </c>
      <c r="C26" s="4"/>
      <c r="D26" s="4"/>
      <c r="E26">
        <f t="shared" si="2"/>
        <v>0</v>
      </c>
    </row>
    <row r="27" spans="1:5" ht="12.75">
      <c r="A27" s="6">
        <f t="shared" si="1"/>
        <v>0</v>
      </c>
      <c r="B27" s="19">
        <f t="shared" si="0"/>
        <v>25</v>
      </c>
      <c r="C27" s="4"/>
      <c r="D27" s="4"/>
      <c r="E27">
        <f t="shared" si="2"/>
        <v>0</v>
      </c>
    </row>
    <row r="28" spans="1:5" ht="12.75">
      <c r="A28" s="6">
        <f t="shared" si="1"/>
        <v>0</v>
      </c>
      <c r="B28" s="19">
        <f t="shared" si="0"/>
        <v>26</v>
      </c>
      <c r="C28" s="4"/>
      <c r="D28" s="4"/>
      <c r="E28">
        <f t="shared" si="2"/>
        <v>0</v>
      </c>
    </row>
    <row r="29" spans="1:5" ht="12.75">
      <c r="A29" s="6">
        <f t="shared" si="1"/>
        <v>0</v>
      </c>
      <c r="B29" s="19">
        <f t="shared" si="0"/>
        <v>27</v>
      </c>
      <c r="C29" s="4"/>
      <c r="D29" s="4"/>
      <c r="E29">
        <f t="shared" si="2"/>
        <v>0</v>
      </c>
    </row>
    <row r="30" spans="1:5" ht="12.75">
      <c r="A30" s="6">
        <f t="shared" si="1"/>
        <v>0</v>
      </c>
      <c r="B30" s="19">
        <f t="shared" si="0"/>
        <v>28</v>
      </c>
      <c r="C30" s="4"/>
      <c r="D30" s="4"/>
      <c r="E30">
        <f t="shared" si="2"/>
        <v>0</v>
      </c>
    </row>
    <row r="31" spans="1:5" ht="12.75">
      <c r="A31" s="6">
        <f t="shared" si="1"/>
        <v>0</v>
      </c>
      <c r="B31" s="19">
        <f t="shared" si="0"/>
        <v>29</v>
      </c>
      <c r="C31" s="4"/>
      <c r="D31" s="4"/>
      <c r="E31">
        <f t="shared" si="2"/>
        <v>0</v>
      </c>
    </row>
    <row r="32" spans="1:5" ht="12.75">
      <c r="A32" s="6">
        <f t="shared" si="1"/>
        <v>0</v>
      </c>
      <c r="B32" s="19">
        <f t="shared" si="0"/>
        <v>30</v>
      </c>
      <c r="C32" s="4"/>
      <c r="D32" s="4"/>
      <c r="E32">
        <f t="shared" si="2"/>
        <v>0</v>
      </c>
    </row>
    <row r="33" spans="1:5" ht="12.75">
      <c r="A33" s="6">
        <f t="shared" si="1"/>
        <v>0</v>
      </c>
      <c r="B33" s="19">
        <f t="shared" si="0"/>
        <v>31</v>
      </c>
      <c r="C33" s="4"/>
      <c r="D33" s="4"/>
      <c r="E33">
        <f t="shared" si="2"/>
        <v>0</v>
      </c>
    </row>
    <row r="34" spans="1:5" ht="12.75">
      <c r="A34" s="6">
        <f t="shared" si="1"/>
        <v>0</v>
      </c>
      <c r="B34" s="19">
        <f t="shared" si="0"/>
        <v>32</v>
      </c>
      <c r="C34" s="4"/>
      <c r="D34" s="4"/>
      <c r="E34">
        <f t="shared" si="2"/>
        <v>0</v>
      </c>
    </row>
    <row r="35" spans="1:5" ht="12.75">
      <c r="A35" s="6">
        <f t="shared" si="1"/>
        <v>0</v>
      </c>
      <c r="B35" s="19">
        <f t="shared" si="0"/>
        <v>33</v>
      </c>
      <c r="C35" s="4"/>
      <c r="D35" s="4"/>
      <c r="E35">
        <f t="shared" si="2"/>
        <v>0</v>
      </c>
    </row>
    <row r="36" spans="1:5" ht="12.75">
      <c r="A36" s="6">
        <f t="shared" si="1"/>
        <v>0</v>
      </c>
      <c r="B36" s="19">
        <f t="shared" si="0"/>
        <v>34</v>
      </c>
      <c r="C36" s="4"/>
      <c r="D36" s="4"/>
      <c r="E36">
        <f t="shared" si="2"/>
        <v>0</v>
      </c>
    </row>
    <row r="37" spans="1:5" ht="12.75">
      <c r="A37" s="6">
        <f t="shared" si="1"/>
        <v>0</v>
      </c>
      <c r="B37" s="19">
        <f t="shared" si="0"/>
        <v>35</v>
      </c>
      <c r="C37" s="4"/>
      <c r="D37" s="4"/>
      <c r="E37">
        <f t="shared" si="2"/>
        <v>0</v>
      </c>
    </row>
    <row r="38" spans="1:5" ht="12.75">
      <c r="A38" s="6">
        <f t="shared" si="1"/>
        <v>0</v>
      </c>
      <c r="B38" s="19">
        <f t="shared" si="0"/>
        <v>36</v>
      </c>
      <c r="C38" s="4"/>
      <c r="D38" s="4"/>
      <c r="E38">
        <f t="shared" si="2"/>
        <v>0</v>
      </c>
    </row>
    <row r="39" spans="1:5" ht="12.75">
      <c r="A39" s="6">
        <f t="shared" si="1"/>
        <v>0</v>
      </c>
      <c r="B39" s="19">
        <f t="shared" si="0"/>
        <v>37</v>
      </c>
      <c r="C39" s="4"/>
      <c r="D39" s="4"/>
      <c r="E39">
        <f t="shared" si="2"/>
        <v>0</v>
      </c>
    </row>
    <row r="40" spans="1:5" ht="12.75">
      <c r="A40" s="6">
        <f t="shared" si="1"/>
        <v>0</v>
      </c>
      <c r="B40" s="19">
        <f t="shared" si="0"/>
        <v>38</v>
      </c>
      <c r="C40" s="4"/>
      <c r="D40" s="4"/>
      <c r="E40">
        <f t="shared" si="2"/>
        <v>0</v>
      </c>
    </row>
    <row r="41" spans="1:5" ht="12.75">
      <c r="A41" s="6">
        <f t="shared" si="1"/>
        <v>0</v>
      </c>
      <c r="B41" s="19">
        <f t="shared" si="0"/>
        <v>39</v>
      </c>
      <c r="C41" s="4"/>
      <c r="D41" s="4"/>
      <c r="E41">
        <f t="shared" si="2"/>
        <v>0</v>
      </c>
    </row>
    <row r="42" spans="1:5" ht="12.75">
      <c r="A42" s="6">
        <f t="shared" si="1"/>
        <v>0</v>
      </c>
      <c r="B42" s="19">
        <f t="shared" si="0"/>
        <v>40</v>
      </c>
      <c r="C42" s="4"/>
      <c r="D42" s="4"/>
      <c r="E42">
        <f t="shared" si="2"/>
        <v>0</v>
      </c>
    </row>
    <row r="43" spans="1:5" ht="12.75">
      <c r="A43" s="6">
        <f t="shared" si="1"/>
        <v>0</v>
      </c>
      <c r="B43" s="19">
        <f t="shared" si="0"/>
        <v>41</v>
      </c>
      <c r="C43" s="4"/>
      <c r="D43" s="4"/>
      <c r="E43">
        <f t="shared" si="2"/>
        <v>0</v>
      </c>
    </row>
    <row r="44" spans="1:5" ht="12.75">
      <c r="A44" s="6">
        <f t="shared" si="1"/>
        <v>0</v>
      </c>
      <c r="B44" s="19">
        <f t="shared" si="0"/>
        <v>42</v>
      </c>
      <c r="C44" s="4"/>
      <c r="D44" s="4"/>
      <c r="E44">
        <f t="shared" si="2"/>
        <v>0</v>
      </c>
    </row>
    <row r="45" spans="1:5" ht="12.75">
      <c r="A45" s="6">
        <f t="shared" si="1"/>
        <v>0</v>
      </c>
      <c r="B45" s="19">
        <f t="shared" si="0"/>
        <v>43</v>
      </c>
      <c r="C45" s="4"/>
      <c r="D45" s="4"/>
      <c r="E45">
        <f t="shared" si="2"/>
        <v>0</v>
      </c>
    </row>
    <row r="46" spans="1:5" ht="12.75">
      <c r="A46" s="6">
        <f t="shared" si="1"/>
        <v>0</v>
      </c>
      <c r="B46" s="19">
        <f t="shared" si="0"/>
        <v>44</v>
      </c>
      <c r="C46" s="4"/>
      <c r="D46" s="4"/>
      <c r="E46">
        <f t="shared" si="2"/>
        <v>0</v>
      </c>
    </row>
    <row r="47" spans="1:5" ht="12.75">
      <c r="A47" s="6">
        <f t="shared" si="1"/>
        <v>0</v>
      </c>
      <c r="B47" s="19">
        <f t="shared" si="0"/>
        <v>45</v>
      </c>
      <c r="C47" s="4"/>
      <c r="D47" s="4"/>
      <c r="E47">
        <f t="shared" si="2"/>
        <v>0</v>
      </c>
    </row>
    <row r="48" spans="1:5" ht="12.75">
      <c r="A48" s="6">
        <f t="shared" si="1"/>
        <v>0</v>
      </c>
      <c r="B48" s="19">
        <f t="shared" si="0"/>
        <v>46</v>
      </c>
      <c r="C48" s="4"/>
      <c r="D48" s="4"/>
      <c r="E48">
        <f t="shared" si="2"/>
        <v>0</v>
      </c>
    </row>
    <row r="49" spans="1:5" ht="12.75">
      <c r="A49" s="6">
        <f t="shared" si="1"/>
        <v>0</v>
      </c>
      <c r="B49" s="19">
        <f t="shared" si="0"/>
        <v>47</v>
      </c>
      <c r="C49" s="4"/>
      <c r="D49" s="4"/>
      <c r="E49">
        <f t="shared" si="2"/>
        <v>0</v>
      </c>
    </row>
    <row r="50" spans="1:5" ht="12.75">
      <c r="A50" s="6">
        <f t="shared" si="1"/>
        <v>0</v>
      </c>
      <c r="B50" s="19">
        <f t="shared" si="0"/>
        <v>48</v>
      </c>
      <c r="C50" s="4"/>
      <c r="D50" s="4"/>
      <c r="E50">
        <f t="shared" si="2"/>
        <v>0</v>
      </c>
    </row>
    <row r="51" spans="1:5" ht="12.75">
      <c r="A51" s="6">
        <f t="shared" si="1"/>
        <v>0</v>
      </c>
      <c r="B51" s="19">
        <f t="shared" si="0"/>
        <v>49</v>
      </c>
      <c r="C51" s="4"/>
      <c r="D51" s="4"/>
      <c r="E51">
        <f t="shared" si="2"/>
        <v>0</v>
      </c>
    </row>
    <row r="52" spans="1:5" ht="12.75">
      <c r="A52" s="6">
        <f t="shared" si="1"/>
        <v>0</v>
      </c>
      <c r="B52" s="19">
        <f t="shared" si="0"/>
        <v>50</v>
      </c>
      <c r="C52" s="4"/>
      <c r="D52" s="4"/>
      <c r="E52">
        <f t="shared" si="2"/>
        <v>0</v>
      </c>
    </row>
    <row r="53" spans="1:5" ht="12.75">
      <c r="A53" s="6">
        <f t="shared" si="1"/>
        <v>0</v>
      </c>
      <c r="B53" s="19">
        <f t="shared" si="0"/>
        <v>51</v>
      </c>
      <c r="C53" s="4"/>
      <c r="D53" s="4"/>
      <c r="E53">
        <f t="shared" si="2"/>
        <v>0</v>
      </c>
    </row>
    <row r="54" spans="1:5" ht="12.75">
      <c r="A54" s="6">
        <f t="shared" si="1"/>
        <v>0</v>
      </c>
      <c r="B54" s="19">
        <f t="shared" si="0"/>
        <v>52</v>
      </c>
      <c r="C54" s="4"/>
      <c r="D54" s="4"/>
      <c r="E54">
        <f t="shared" si="2"/>
        <v>0</v>
      </c>
    </row>
    <row r="55" spans="1:5" ht="12.75">
      <c r="A55" s="6">
        <f t="shared" si="1"/>
        <v>0</v>
      </c>
      <c r="B55" s="19">
        <f t="shared" si="0"/>
        <v>53</v>
      </c>
      <c r="C55" s="4"/>
      <c r="D55" s="4"/>
      <c r="E55">
        <f t="shared" si="2"/>
        <v>0</v>
      </c>
    </row>
    <row r="56" spans="1:5" ht="12.75">
      <c r="A56" s="6">
        <f t="shared" si="1"/>
        <v>0</v>
      </c>
      <c r="B56" s="19">
        <f t="shared" si="0"/>
        <v>54</v>
      </c>
      <c r="C56" s="4"/>
      <c r="D56" s="4"/>
      <c r="E56">
        <f t="shared" si="2"/>
        <v>0</v>
      </c>
    </row>
    <row r="57" spans="1:5" ht="12.75">
      <c r="A57" s="6">
        <f t="shared" si="1"/>
        <v>0</v>
      </c>
      <c r="B57" s="19">
        <f t="shared" si="0"/>
        <v>55</v>
      </c>
      <c r="C57" s="4"/>
      <c r="D57" s="4"/>
      <c r="E57">
        <f t="shared" si="2"/>
        <v>0</v>
      </c>
    </row>
    <row r="58" spans="1:5" ht="12.75">
      <c r="A58" s="6">
        <f t="shared" si="1"/>
        <v>0</v>
      </c>
      <c r="B58" s="19">
        <f t="shared" si="0"/>
        <v>56</v>
      </c>
      <c r="C58" s="4"/>
      <c r="D58" s="4"/>
      <c r="E58">
        <f t="shared" si="2"/>
        <v>0</v>
      </c>
    </row>
    <row r="59" spans="1:5" ht="12.75">
      <c r="A59" s="6">
        <f t="shared" si="1"/>
        <v>0</v>
      </c>
      <c r="B59" s="19">
        <f t="shared" si="0"/>
        <v>57</v>
      </c>
      <c r="C59" s="4"/>
      <c r="D59" s="4"/>
      <c r="E59">
        <f t="shared" si="2"/>
        <v>0</v>
      </c>
    </row>
    <row r="60" spans="1:5" ht="12.75">
      <c r="A60" s="6">
        <f t="shared" si="1"/>
        <v>0</v>
      </c>
      <c r="B60" s="19">
        <f t="shared" si="0"/>
        <v>58</v>
      </c>
      <c r="C60" s="4"/>
      <c r="D60" s="4"/>
      <c r="E60">
        <f t="shared" si="2"/>
        <v>0</v>
      </c>
    </row>
    <row r="61" spans="1:5" ht="12.75">
      <c r="A61" s="6">
        <f t="shared" si="1"/>
        <v>0</v>
      </c>
      <c r="B61" s="19">
        <f t="shared" si="0"/>
        <v>59</v>
      </c>
      <c r="C61" s="4"/>
      <c r="D61" s="4"/>
      <c r="E61">
        <f t="shared" si="2"/>
        <v>0</v>
      </c>
    </row>
    <row r="62" spans="1:5" ht="12.75">
      <c r="A62" s="6">
        <f t="shared" si="1"/>
        <v>0</v>
      </c>
      <c r="B62" s="19">
        <f t="shared" si="0"/>
        <v>60</v>
      </c>
      <c r="C62" s="4"/>
      <c r="D62" s="4"/>
      <c r="E62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Handelshögskolan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bjolan</dc:creator>
  <cp:keywords/>
  <dc:description/>
  <cp:lastModifiedBy>Aude Plathner</cp:lastModifiedBy>
  <dcterms:created xsi:type="dcterms:W3CDTF">2005-04-15T10:58:41Z</dcterms:created>
  <dcterms:modified xsi:type="dcterms:W3CDTF">2018-03-05T08:42:04Z</dcterms:modified>
  <cp:category/>
  <cp:version/>
  <cp:contentType/>
  <cp:contentStatus/>
</cp:coreProperties>
</file>